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15135" windowHeight="8280" activeTab="0"/>
  </bookViews>
  <sheets>
    <sheet name="Feuille route vide" sheetId="1" r:id="rId1"/>
  </sheets>
  <definedNames>
    <definedName name="_xlnm.Print_Titles" localSheetId="0">'Feuille route vide'!$15:$15</definedName>
    <definedName name="kmarrivée">'Feuille route vide'!#REF!</definedName>
    <definedName name="kmdépart">'Feuille route vide'!$D$16</definedName>
    <definedName name="_xlnm.Print_Area" localSheetId="0">'Feuille route vide'!$A$3:$J$32</definedName>
  </definedNames>
  <calcPr fullCalcOnLoad="1"/>
</workbook>
</file>

<file path=xl/comments1.xml><?xml version="1.0" encoding="utf-8"?>
<comments xmlns="http://schemas.openxmlformats.org/spreadsheetml/2006/main">
  <authors>
    <author>Bernard LESCUDE</author>
  </authors>
  <commentList>
    <comment ref="C15" authorId="0">
      <text>
        <r>
          <rPr>
            <b/>
            <sz val="8"/>
            <rFont val="Tahoma"/>
            <family val="0"/>
          </rPr>
          <t xml:space="preserve">Saisir la vitesse sans l'unité
exemple:  </t>
        </r>
        <r>
          <rPr>
            <b/>
            <sz val="8"/>
            <color indexed="12"/>
            <rFont val="Tahoma"/>
            <family val="2"/>
          </rPr>
          <t>20</t>
        </r>
        <r>
          <rPr>
            <b/>
            <sz val="8"/>
            <rFont val="Tahoma"/>
            <family val="0"/>
          </rPr>
          <t xml:space="preserve"> pour 20</t>
        </r>
        <r>
          <rPr>
            <sz val="8"/>
            <rFont val="Tahoma"/>
            <family val="2"/>
          </rPr>
          <t xml:space="preserve"> km/h) et uniquement quand elle change.
Puis "</t>
        </r>
        <r>
          <rPr>
            <i/>
            <sz val="8"/>
            <rFont val="Tahoma"/>
            <family val="2"/>
          </rPr>
          <t>démasquer</t>
        </r>
        <r>
          <rPr>
            <sz val="8"/>
            <rFont val="Tahoma"/>
            <family val="2"/>
          </rPr>
          <t>" (</t>
        </r>
        <r>
          <rPr>
            <u val="single"/>
            <sz val="8"/>
            <rFont val="Tahoma"/>
            <family val="2"/>
          </rPr>
          <t>menu</t>
        </r>
        <r>
          <rPr>
            <sz val="8"/>
            <rFont val="Tahoma"/>
            <family val="2"/>
          </rPr>
          <t>: format/nombre/personnalisé/type:</t>
        </r>
        <r>
          <rPr>
            <i/>
            <sz val="8"/>
            <rFont val="Tahoma"/>
            <family val="2"/>
          </rPr>
          <t xml:space="preserve"> standard "km/h</t>
        </r>
        <r>
          <rPr>
            <sz val="8"/>
            <rFont val="Tahoma"/>
            <family val="2"/>
          </rPr>
          <t>")
Pour "masquer" - menu: format/nombre/personnalisé/type: ";;;"</t>
        </r>
      </text>
    </comment>
    <comment ref="I15" authorId="0">
      <text>
        <r>
          <rPr>
            <b/>
            <sz val="8"/>
            <rFont val="Tahoma"/>
            <family val="0"/>
          </rPr>
          <t>Saisir les pauses sous la forme: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Ex: 0:20 pour une pause de 20 minutes.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>Attention:</t>
        </r>
        <r>
          <rPr>
            <b/>
            <sz val="8"/>
            <rFont val="Tahoma"/>
            <family val="0"/>
          </rPr>
          <t xml:space="preserve">
Selon la Diagonale choisie, saisir le délai sous la forme  </t>
        </r>
        <r>
          <rPr>
            <b/>
            <sz val="8"/>
            <color indexed="12"/>
            <rFont val="Tahoma"/>
            <family val="2"/>
          </rPr>
          <t>hh:0</t>
        </r>
        <r>
          <rPr>
            <b/>
            <sz val="8"/>
            <rFont val="Tahoma"/>
            <family val="0"/>
          </rPr>
          <t xml:space="preserve">
Ex: 99:0 pour 99 heures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Saisir la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date</t>
        </r>
        <r>
          <rPr>
            <b/>
            <sz val="8"/>
            <rFont val="Tahoma"/>
            <family val="0"/>
          </rPr>
          <t xml:space="preserve">  et </t>
        </r>
        <r>
          <rPr>
            <b/>
            <u val="single"/>
            <sz val="8"/>
            <rFont val="Tahoma"/>
            <family val="2"/>
          </rPr>
          <t>l'heure</t>
        </r>
        <r>
          <rPr>
            <b/>
            <sz val="8"/>
            <rFont val="Tahoma"/>
            <family val="0"/>
          </rPr>
          <t xml:space="preserve"> de départ sous la forme:
</t>
        </r>
        <r>
          <rPr>
            <b/>
            <sz val="8"/>
            <color indexed="12"/>
            <rFont val="Tahoma"/>
            <family val="2"/>
          </rPr>
          <t xml:space="preserve">jj/mm/aa  hh:mm
</t>
        </r>
        <r>
          <rPr>
            <b/>
            <sz val="8"/>
            <rFont val="Tahoma"/>
            <family val="2"/>
          </rPr>
          <t xml:space="preserve">Ex: 14/07/03 04:00 pour le 14 juillet 2003 à 04h00.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Respecter l'espace entre la date et l'heure</t>
        </r>
        <r>
          <rPr>
            <b/>
            <sz val="8"/>
            <color indexed="12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A3" authorId="0">
      <text>
        <r>
          <rPr>
            <b/>
            <sz val="8"/>
            <rFont val="Tahoma"/>
            <family val="0"/>
          </rPr>
          <t>Saisir les villes départ et arrivée choisies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Saisir les noms et prénoms du/des participant(s)
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prénom/nom</t>
        </r>
        <r>
          <rPr>
            <b/>
            <sz val="8"/>
            <rFont val="Tahoma"/>
            <family val="0"/>
          </rPr>
          <t xml:space="preserve">)
</t>
        </r>
      </text>
    </comment>
    <comment ref="B15" authorId="0">
      <text>
        <r>
          <rPr>
            <b/>
            <sz val="8"/>
            <rFont val="Tahoma"/>
            <family val="0"/>
          </rPr>
          <t>Saisie libre.
"</t>
        </r>
        <r>
          <rPr>
            <i/>
            <sz val="8"/>
            <rFont val="Tahoma"/>
            <family val="2"/>
          </rPr>
          <t>alt+entrée</t>
        </r>
        <r>
          <rPr>
            <b/>
            <sz val="8"/>
            <rFont val="Tahoma"/>
            <family val="0"/>
          </rPr>
          <t xml:space="preserve">" pour revenir à la ligne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Ne pas oublier:</t>
        </r>
        <r>
          <rPr>
            <sz val="8"/>
            <rFont val="Tahoma"/>
            <family val="0"/>
          </rPr>
          <t xml:space="preserve">
- Une carte </t>
        </r>
        <r>
          <rPr>
            <b/>
            <sz val="8"/>
            <rFont val="Tahoma"/>
            <family val="2"/>
          </rPr>
          <t xml:space="preserve">postale départ </t>
        </r>
        <r>
          <rPr>
            <sz val="8"/>
            <rFont val="Tahoma"/>
            <family val="0"/>
          </rPr>
          <t xml:space="preserve">à moins de 50 km du départ.
- Une carte </t>
        </r>
        <r>
          <rPr>
            <b/>
            <sz val="8"/>
            <rFont val="Tahoma"/>
            <family val="2"/>
          </rPr>
          <t>postale arrivée</t>
        </r>
        <r>
          <rPr>
            <sz val="8"/>
            <rFont val="Tahoma"/>
            <family val="0"/>
          </rPr>
          <t xml:space="preserve"> à moins de 50 km de l'arrivée.
- </t>
        </r>
        <r>
          <rPr>
            <u val="single"/>
            <sz val="8"/>
            <rFont val="Tahoma"/>
            <family val="2"/>
          </rPr>
          <t xml:space="preserve">Contrôles intermédiaires </t>
        </r>
        <r>
          <rPr>
            <sz val="8"/>
            <rFont val="Tahoma"/>
            <family val="0"/>
          </rPr>
          <t xml:space="preserve">: 120 km maximum entre chaque contrôle
</t>
        </r>
      </text>
    </comment>
    <comment ref="D6" authorId="0">
      <text>
        <r>
          <rPr>
            <b/>
            <u val="single"/>
            <sz val="8"/>
            <color indexed="57"/>
            <rFont val="Tahoma"/>
            <family val="2"/>
          </rPr>
          <t>Diagonales de France</t>
        </r>
        <r>
          <rPr>
            <u val="single"/>
            <sz val="8"/>
            <color indexed="57"/>
            <rFont val="Tahoma"/>
            <family val="2"/>
          </rPr>
          <t>/distance/</t>
        </r>
        <r>
          <rPr>
            <b/>
            <u val="single"/>
            <sz val="8"/>
            <color indexed="57"/>
            <rFont val="Tahoma"/>
            <family val="2"/>
          </rPr>
          <t>délai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1 </t>
        </r>
        <r>
          <rPr>
            <b/>
            <sz val="8"/>
            <rFont val="Tahoma"/>
            <family val="2"/>
          </rPr>
          <t>BREST – MENTON</t>
        </r>
        <r>
          <rPr>
            <sz val="8"/>
            <rFont val="Tahoma"/>
            <family val="0"/>
          </rPr>
          <t xml:space="preserve"> 1400 km  </t>
        </r>
        <r>
          <rPr>
            <b/>
            <sz val="8"/>
            <rFont val="Tahoma"/>
            <family val="2"/>
          </rPr>
          <t>116 h</t>
        </r>
        <r>
          <rPr>
            <sz val="8"/>
            <rFont val="Tahoma"/>
            <family val="0"/>
          </rPr>
          <t xml:space="preserve">
2 </t>
        </r>
        <r>
          <rPr>
            <b/>
            <sz val="8"/>
            <rFont val="Tahoma"/>
            <family val="2"/>
          </rPr>
          <t>DUNKERQUE – PERPIGNAN</t>
        </r>
        <r>
          <rPr>
            <sz val="8"/>
            <rFont val="Tahoma"/>
            <family val="0"/>
          </rPr>
          <t xml:space="preserve">  1190 km  </t>
        </r>
        <r>
          <rPr>
            <b/>
            <sz val="8"/>
            <rFont val="Tahoma"/>
            <family val="2"/>
          </rPr>
          <t>100 h</t>
        </r>
        <r>
          <rPr>
            <sz val="8"/>
            <rFont val="Tahoma"/>
            <family val="0"/>
          </rPr>
          <t xml:space="preserve">
3 </t>
        </r>
        <r>
          <rPr>
            <b/>
            <sz val="8"/>
            <rFont val="Tahoma"/>
            <family val="2"/>
          </rPr>
          <t>DUNKERQUE – MENTON</t>
        </r>
        <r>
          <rPr>
            <sz val="8"/>
            <rFont val="Tahoma"/>
            <family val="0"/>
          </rPr>
          <t xml:space="preserve"> 1190 km </t>
        </r>
        <r>
          <rPr>
            <b/>
            <sz val="8"/>
            <rFont val="Tahoma"/>
            <family val="2"/>
          </rPr>
          <t xml:space="preserve"> 100 h</t>
        </r>
        <r>
          <rPr>
            <sz val="8"/>
            <rFont val="Tahoma"/>
            <family val="0"/>
          </rPr>
          <t xml:space="preserve">
4 </t>
        </r>
        <r>
          <rPr>
            <b/>
            <sz val="8"/>
            <rFont val="Tahoma"/>
            <family val="2"/>
          </rPr>
          <t>STRASBOURG – HENDAYE</t>
        </r>
        <r>
          <rPr>
            <sz val="8"/>
            <rFont val="Tahoma"/>
            <family val="0"/>
          </rPr>
          <t xml:space="preserve"> 1170 km   </t>
        </r>
        <r>
          <rPr>
            <b/>
            <sz val="8"/>
            <rFont val="Tahoma"/>
            <family val="2"/>
          </rPr>
          <t>99 h</t>
        </r>
        <r>
          <rPr>
            <sz val="8"/>
            <rFont val="Tahoma"/>
            <family val="0"/>
          </rPr>
          <t xml:space="preserve">
5</t>
        </r>
        <r>
          <rPr>
            <b/>
            <sz val="8"/>
            <rFont val="Tahoma"/>
            <family val="2"/>
          </rPr>
          <t xml:space="preserve"> BREST – PERPIGNAN</t>
        </r>
        <r>
          <rPr>
            <sz val="8"/>
            <rFont val="Tahoma"/>
            <family val="0"/>
          </rPr>
          <t xml:space="preserve"> 1060 km   </t>
        </r>
        <r>
          <rPr>
            <b/>
            <sz val="8"/>
            <rFont val="Tahoma"/>
            <family val="2"/>
          </rPr>
          <t>89 h</t>
        </r>
        <r>
          <rPr>
            <sz val="8"/>
            <rFont val="Tahoma"/>
            <family val="0"/>
          </rPr>
          <t xml:space="preserve">
6 </t>
        </r>
        <r>
          <rPr>
            <b/>
            <sz val="8"/>
            <rFont val="Tahoma"/>
            <family val="2"/>
          </rPr>
          <t>BREST – STRASBOURG</t>
        </r>
        <r>
          <rPr>
            <sz val="8"/>
            <rFont val="Tahoma"/>
            <family val="0"/>
          </rPr>
          <t xml:space="preserve"> 1050 km   </t>
        </r>
        <r>
          <rPr>
            <b/>
            <sz val="8"/>
            <rFont val="Tahoma"/>
            <family val="2"/>
          </rPr>
          <t>88 h</t>
        </r>
        <r>
          <rPr>
            <sz val="8"/>
            <rFont val="Tahoma"/>
            <family val="0"/>
          </rPr>
          <t xml:space="preserve">
7 </t>
        </r>
        <r>
          <rPr>
            <b/>
            <sz val="8"/>
            <rFont val="Tahoma"/>
            <family val="2"/>
          </rPr>
          <t>DUNKERQUE – HENDAYE</t>
        </r>
        <r>
          <rPr>
            <sz val="8"/>
            <rFont val="Tahoma"/>
            <family val="0"/>
          </rPr>
          <t xml:space="preserve"> 1050 km  </t>
        </r>
        <r>
          <rPr>
            <b/>
            <sz val="8"/>
            <rFont val="Tahoma"/>
            <family val="2"/>
          </rPr>
          <t xml:space="preserve"> 88 h</t>
        </r>
        <r>
          <rPr>
            <sz val="8"/>
            <rFont val="Tahoma"/>
            <family val="0"/>
          </rPr>
          <t xml:space="preserve">
8</t>
        </r>
        <r>
          <rPr>
            <b/>
            <sz val="8"/>
            <rFont val="Tahoma"/>
            <family val="2"/>
          </rPr>
          <t xml:space="preserve"> HENDAYE – MENTON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9 </t>
        </r>
        <r>
          <rPr>
            <b/>
            <sz val="8"/>
            <rFont val="Tahoma"/>
            <family val="2"/>
          </rPr>
          <t>STRASBOURG – PERPIGNAN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Saisie "simple" de la distance.
20 pour 20 km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En fin de saisie, à comparer à la distance "théorique"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et relire l'article 2 du règlement !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Saisie libre ne donnant lieu à aucun calcul.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<sst xmlns="http://schemas.openxmlformats.org/spreadsheetml/2006/main" count="51" uniqueCount="51">
  <si>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Localité</t>
  </si>
  <si>
    <t>Délai :</t>
  </si>
  <si>
    <t>distances</t>
  </si>
  <si>
    <t>cumul</t>
  </si>
  <si>
    <t>part.</t>
  </si>
  <si>
    <t>prénom et nom des participants</t>
  </si>
  <si>
    <t>N° des routes</t>
  </si>
  <si>
    <t>arrêts</t>
  </si>
  <si>
    <t xml:space="preserve"> </t>
  </si>
  <si>
    <t>Départ le :</t>
  </si>
  <si>
    <t>Jour</t>
  </si>
  <si>
    <t>Distance prévue :</t>
  </si>
  <si>
    <r>
      <t>V</t>
    </r>
    <r>
      <rPr>
        <sz val="16"/>
        <rFont val="Arial"/>
        <family val="0"/>
      </rPr>
      <t>km/h</t>
    </r>
  </si>
  <si>
    <r>
      <t>t</t>
    </r>
    <r>
      <rPr>
        <sz val="16"/>
        <rFont val="Arial"/>
        <family val="2"/>
      </rPr>
      <t>emps</t>
    </r>
    <r>
      <rPr>
        <b/>
        <sz val="16"/>
        <rFont val="Arial"/>
        <family val="0"/>
      </rPr>
      <t xml:space="preserve">
m</t>
    </r>
    <r>
      <rPr>
        <sz val="16"/>
        <rFont val="Arial"/>
        <family val="2"/>
      </rPr>
      <t>is</t>
    </r>
  </si>
  <si>
    <r>
      <t>H</t>
    </r>
    <r>
      <rPr>
        <sz val="16"/>
        <rFont val="Arial"/>
        <family val="2"/>
      </rPr>
      <t>eures de passage
arrivée/départ</t>
    </r>
  </si>
  <si>
    <t>Arrivée  le :</t>
  </si>
  <si>
    <t>Toutes à Strasbourg  2016                                 Etape 7  Moulins/ Chalon sur Saône</t>
  </si>
  <si>
    <t>OPENRUNNER 4504866</t>
  </si>
  <si>
    <t>139 km</t>
  </si>
  <si>
    <t>D 779</t>
  </si>
  <si>
    <t>D 60 Chalmoux/Gueugnon</t>
  </si>
  <si>
    <t>Sanvignes les Mines D 119</t>
  </si>
  <si>
    <t>D 119</t>
  </si>
  <si>
    <t>Montceau les Mines D 974</t>
  </si>
  <si>
    <t>D 119/D 974</t>
  </si>
  <si>
    <t>Blanzy D 974</t>
  </si>
  <si>
    <t>D 974</t>
  </si>
  <si>
    <t>Les Baudots D 977</t>
  </si>
  <si>
    <t>D 977</t>
  </si>
  <si>
    <t>Fissey D 69</t>
  </si>
  <si>
    <t>D 69</t>
  </si>
  <si>
    <t>St Désert D 981 à gauche</t>
  </si>
  <si>
    <t>D69/D 981</t>
  </si>
  <si>
    <t>Givry D 981/ à droite D 69</t>
  </si>
  <si>
    <t>D 981/D 69</t>
  </si>
  <si>
    <t>lundi 30 mai</t>
  </si>
  <si>
    <t>D 779  Le Vernois/Chevagnes</t>
  </si>
  <si>
    <t xml:space="preserve">Hotel Campanile Avermes à droite D 707 </t>
  </si>
  <si>
    <t>Moulins route de Paris/ à gauche rue Diderot/rue Michel de L'Hospital/ à gauche D 779</t>
  </si>
  <si>
    <t>D 973 Garnat sur Engièvre/Bourbon Lancy</t>
  </si>
  <si>
    <t>D 973/D 60 à droite</t>
  </si>
  <si>
    <t>Rd point D60/D 985 /3 ième à droite D 985</t>
  </si>
  <si>
    <t>Perrecy les Forges D 119 à droite</t>
  </si>
  <si>
    <t>15h23</t>
  </si>
  <si>
    <t>D 779/D 973</t>
  </si>
  <si>
    <t>D 973/D 60</t>
  </si>
  <si>
    <t>D 60</t>
  </si>
  <si>
    <t>D 60/D 985</t>
  </si>
  <si>
    <t>D 985/D 119</t>
  </si>
  <si>
    <t>D 69/D 369 à droite Hôtel St Rémy                                                 89 rue Auguste Martin 71100 Saint Rémy                      phone 03-85-48-38-04</t>
  </si>
  <si>
    <t>D 69/D 369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</si>
</sst>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dd\ dd\ mmmm"/>
    <numFmt numFmtId="174" formatCode="dddd\ dd\ mmmm\ &quot;,&quot;h&quot;h&quot;mm"/>
    <numFmt numFmtId="175" formatCode="h&quot;h&quot;mm"/>
    <numFmt numFmtId="176" formatCode=";;;"/>
    <numFmt numFmtId="177" formatCode="General\ &quot;km/h&quot;"/>
    <numFmt numFmtId="178" formatCode="hh&quot;h&quot;mm"/>
    <numFmt numFmtId="179" formatCode="dddd\ dd\ mmmm\ &quot;, &quot;hh&quot;h&quot;mm"/>
    <numFmt numFmtId="180" formatCode="[h]&quot; heures&quot;"/>
    <numFmt numFmtId="181" formatCode="dddd\ dd\ mmmm\ &quot;,&quot;\ h&quot;h&quot;mm"/>
    <numFmt numFmtId="182" formatCode="..."/>
    <numFmt numFmtId="183" formatCode="dddd\ dd\ mmmm\ &quot; à  &quot;h&quot;h&quot;mm"/>
    <numFmt numFmtId="184" formatCode="dddd\ dd\ mmmm\ &quot; à &quot;h&quot;h&quot;mm"/>
    <numFmt numFmtId="185" formatCode="dddd\ dd\ mmmm\ &quot;à&quot;h&quot;h&quot;mm"/>
    <numFmt numFmtId="186" formatCode="dddd\ dd\ mmmm\ &quot;à&quot;\ h&quot;h&quot;mm"/>
    <numFmt numFmtId="187" formatCode="dddd\ dd\ mmmm\ &quot;à &quot;\ h&quot;h&quot;mm"/>
    <numFmt numFmtId="188" formatCode="General\ &quot;km&quot;"/>
    <numFmt numFmtId="189" formatCode="d\-mm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Comic Sans MS"/>
      <family val="4"/>
    </font>
    <font>
      <b/>
      <sz val="20"/>
      <name val="Arial"/>
      <family val="2"/>
    </font>
    <font>
      <b/>
      <i/>
      <sz val="8"/>
      <name val="Tahoma"/>
      <family val="2"/>
    </font>
    <font>
      <b/>
      <u val="single"/>
      <sz val="8"/>
      <color indexed="57"/>
      <name val="Tahoma"/>
      <family val="2"/>
    </font>
    <font>
      <u val="single"/>
      <sz val="8"/>
      <color indexed="57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20"/>
      <name val="Arial"/>
      <family val="2"/>
    </font>
    <font>
      <b/>
      <sz val="16"/>
      <name val="Comic Sans MS"/>
      <family val="4"/>
    </font>
    <font>
      <sz val="16"/>
      <name val="Arial"/>
      <family val="0"/>
    </font>
    <font>
      <sz val="16"/>
      <name val="Comic Sans MS"/>
      <family val="4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72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1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1" fontId="25" fillId="33" borderId="11" xfId="0" applyNumberFormat="1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center" wrapText="1"/>
    </xf>
    <xf numFmtId="178" fontId="25" fillId="0" borderId="12" xfId="0" applyNumberFormat="1" applyFont="1" applyBorder="1" applyAlignment="1">
      <alignment horizontal="center" wrapText="1"/>
    </xf>
    <xf numFmtId="0" fontId="25" fillId="34" borderId="12" xfId="0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>
      <alignment horizontal="center" wrapText="1"/>
    </xf>
    <xf numFmtId="175" fontId="25" fillId="34" borderId="12" xfId="0" applyNumberFormat="1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 applyProtection="1">
      <alignment horizontal="left" wrapText="1"/>
      <protection locked="0"/>
    </xf>
    <xf numFmtId="172" fontId="25" fillId="34" borderId="12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21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72" fontId="23" fillId="0" borderId="0" xfId="0" applyNumberFormat="1" applyFont="1" applyBorder="1" applyAlignment="1">
      <alignment horizontal="left" wrapText="1"/>
    </xf>
    <xf numFmtId="172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21" fontId="4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72" fontId="5" fillId="0" borderId="0" xfId="0" applyNumberFormat="1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5" fillId="0" borderId="0" xfId="0" applyNumberFormat="1" applyFont="1" applyBorder="1" applyAlignment="1">
      <alignment horizontal="left" wrapText="1"/>
    </xf>
    <xf numFmtId="21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Continuous" wrapText="1"/>
    </xf>
    <xf numFmtId="180" fontId="1" fillId="0" borderId="0" xfId="0" applyNumberFormat="1" applyFont="1" applyBorder="1" applyAlignment="1">
      <alignment horizontal="center" vertical="center" wrapText="1"/>
    </xf>
    <xf numFmtId="188" fontId="25" fillId="0" borderId="12" xfId="0" applyNumberFormat="1" applyFont="1" applyBorder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174" fontId="28" fillId="0" borderId="0" xfId="0" applyNumberFormat="1" applyFont="1" applyFill="1" applyBorder="1" applyAlignment="1" applyProtection="1">
      <alignment wrapText="1"/>
      <protection locked="0"/>
    </xf>
    <xf numFmtId="174" fontId="25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5" fillId="33" borderId="10" xfId="0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25" fillId="0" borderId="0" xfId="0" applyNumberFormat="1" applyFont="1" applyBorder="1" applyAlignment="1">
      <alignment horizontal="left" wrapText="1"/>
    </xf>
    <xf numFmtId="177" fontId="25" fillId="0" borderId="12" xfId="0" applyNumberFormat="1" applyFont="1" applyFill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175" fontId="27" fillId="0" borderId="12" xfId="0" applyNumberFormat="1" applyFont="1" applyBorder="1" applyAlignment="1">
      <alignment horizontal="center" wrapText="1"/>
    </xf>
    <xf numFmtId="175" fontId="25" fillId="0" borderId="12" xfId="0" applyNumberFormat="1" applyFont="1" applyFill="1" applyBorder="1" applyAlignment="1">
      <alignment horizontal="center" wrapText="1"/>
    </xf>
    <xf numFmtId="13" fontId="0" fillId="0" borderId="0" xfId="0" applyNumberFormat="1" applyAlignment="1">
      <alignment horizontal="center" wrapText="1"/>
    </xf>
    <xf numFmtId="177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>
      <alignment horizontal="center" wrapText="1"/>
    </xf>
    <xf numFmtId="176" fontId="25" fillId="34" borderId="12" xfId="0" applyNumberFormat="1" applyFont="1" applyFill="1" applyBorder="1" applyAlignment="1" applyProtection="1">
      <alignment horizontal="center" wrapText="1"/>
      <protection locked="0"/>
    </xf>
    <xf numFmtId="172" fontId="27" fillId="34" borderId="12" xfId="0" applyNumberFormat="1" applyFont="1" applyFill="1" applyBorder="1" applyAlignment="1" applyProtection="1">
      <alignment horizontal="left" wrapText="1"/>
      <protection locked="0"/>
    </xf>
    <xf numFmtId="189" fontId="27" fillId="0" borderId="0" xfId="0" applyNumberFormat="1" applyFont="1" applyBorder="1" applyAlignment="1">
      <alignment horizontal="left" wrapText="1"/>
    </xf>
    <xf numFmtId="172" fontId="29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27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wrapText="1"/>
      <protection locked="0"/>
    </xf>
    <xf numFmtId="172" fontId="66" fillId="34" borderId="12" xfId="0" applyNumberFormat="1" applyFont="1" applyFill="1" applyBorder="1" applyAlignment="1" applyProtection="1">
      <alignment horizontal="left" wrapText="1"/>
      <protection locked="0"/>
    </xf>
    <xf numFmtId="175" fontId="25" fillId="0" borderId="12" xfId="0" applyNumberFormat="1" applyFont="1" applyBorder="1" applyAlignment="1">
      <alignment horizontal="center" wrapText="1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wrapText="1"/>
    </xf>
    <xf numFmtId="174" fontId="27" fillId="33" borderId="14" xfId="0" applyNumberFormat="1" applyFont="1" applyFill="1" applyBorder="1" applyAlignment="1">
      <alignment horizontal="left" wrapText="1"/>
    </xf>
    <xf numFmtId="0" fontId="25" fillId="0" borderId="15" xfId="0" applyFont="1" applyBorder="1" applyAlignment="1">
      <alignment wrapText="1"/>
    </xf>
    <xf numFmtId="0" fontId="27" fillId="33" borderId="16" xfId="0" applyFont="1" applyFill="1" applyBorder="1" applyAlignment="1">
      <alignment horizontal="left" wrapText="1"/>
    </xf>
    <xf numFmtId="0" fontId="25" fillId="0" borderId="12" xfId="0" applyFont="1" applyBorder="1" applyAlignment="1">
      <alignment wrapText="1"/>
    </xf>
    <xf numFmtId="0" fontId="27" fillId="33" borderId="17" xfId="0" applyFont="1" applyFill="1" applyBorder="1" applyAlignment="1">
      <alignment horizontal="left" wrapText="1"/>
    </xf>
    <xf numFmtId="0" fontId="25" fillId="0" borderId="18" xfId="0" applyFont="1" applyBorder="1" applyAlignment="1">
      <alignment wrapText="1"/>
    </xf>
    <xf numFmtId="180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34" borderId="12" xfId="0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wrapText="1"/>
      <protection locked="0"/>
    </xf>
    <xf numFmtId="0" fontId="27" fillId="33" borderId="10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87" fontId="25" fillId="0" borderId="18" xfId="0" applyNumberFormat="1" applyFont="1" applyFill="1" applyBorder="1" applyAlignment="1">
      <alignment horizontal="center" wrapText="1"/>
    </xf>
    <xf numFmtId="187" fontId="25" fillId="0" borderId="18" xfId="0" applyNumberFormat="1" applyFont="1" applyBorder="1" applyAlignment="1">
      <alignment wrapText="1"/>
    </xf>
    <xf numFmtId="187" fontId="25" fillId="0" borderId="20" xfId="0" applyNumberFormat="1" applyFont="1" applyBorder="1" applyAlignment="1">
      <alignment wrapText="1"/>
    </xf>
    <xf numFmtId="186" fontId="25" fillId="34" borderId="15" xfId="0" applyNumberFormat="1" applyFont="1" applyFill="1" applyBorder="1" applyAlignment="1" applyProtection="1">
      <alignment horizontal="center" wrapText="1"/>
      <protection locked="0"/>
    </xf>
    <xf numFmtId="186" fontId="25" fillId="34" borderId="21" xfId="0" applyNumberFormat="1" applyFont="1" applyFill="1" applyBorder="1" applyAlignment="1" applyProtection="1">
      <alignment horizontal="center" wrapText="1"/>
      <protection locked="0"/>
    </xf>
    <xf numFmtId="0" fontId="27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7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4" fillId="34" borderId="0" xfId="0" applyFont="1" applyFill="1" applyAlignment="1" applyProtection="1">
      <alignment horizontal="left" wrapText="1"/>
      <protection locked="0"/>
    </xf>
    <xf numFmtId="0" fontId="25" fillId="34" borderId="0" xfId="0" applyFont="1" applyFill="1" applyAlignment="1" applyProtection="1">
      <alignment wrapText="1"/>
      <protection locked="0"/>
    </xf>
    <xf numFmtId="0" fontId="27" fillId="34" borderId="25" xfId="0" applyFont="1" applyFill="1" applyBorder="1" applyAlignment="1" applyProtection="1">
      <alignment horizontal="left" vertical="top" wrapText="1"/>
      <protection locked="0"/>
    </xf>
    <xf numFmtId="0" fontId="25" fillId="34" borderId="26" xfId="0" applyFont="1" applyFill="1" applyBorder="1" applyAlignment="1" applyProtection="1">
      <alignment horizontal="left" vertical="top" wrapText="1"/>
      <protection locked="0"/>
    </xf>
    <xf numFmtId="0" fontId="25" fillId="34" borderId="27" xfId="0" applyFont="1" applyFill="1" applyBorder="1" applyAlignment="1" applyProtection="1">
      <alignment horizontal="left" vertical="top" wrapText="1"/>
      <protection locked="0"/>
    </xf>
    <xf numFmtId="0" fontId="25" fillId="34" borderId="28" xfId="0" applyFont="1" applyFill="1" applyBorder="1" applyAlignment="1" applyProtection="1">
      <alignment horizontal="left" vertical="top" wrapText="1"/>
      <protection locked="0"/>
    </xf>
    <xf numFmtId="0" fontId="25" fillId="34" borderId="29" xfId="0" applyFont="1" applyFill="1" applyBorder="1" applyAlignment="1" applyProtection="1">
      <alignment horizontal="left" vertical="top" wrapText="1"/>
      <protection locked="0"/>
    </xf>
    <xf numFmtId="0" fontId="25" fillId="34" borderId="3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2"/>
  <sheetViews>
    <sheetView tabSelected="1" zoomScalePageLayoutView="0" workbookViewId="0" topLeftCell="A8">
      <selection activeCell="J32" sqref="J32"/>
    </sheetView>
  </sheetViews>
  <sheetFormatPr defaultColWidth="11.421875" defaultRowHeight="12.75"/>
  <cols>
    <col min="1" max="1" width="11.8515625" style="5" bestFit="1" customWidth="1"/>
    <col min="2" max="2" width="72.28125" style="4" customWidth="1"/>
    <col min="3" max="3" width="11.7109375" style="1" bestFit="1" customWidth="1"/>
    <col min="4" max="4" width="8.140625" style="1" bestFit="1" customWidth="1"/>
    <col min="5" max="5" width="13.421875" style="1" bestFit="1" customWidth="1"/>
    <col min="6" max="6" width="9.7109375" style="1" bestFit="1" customWidth="1"/>
    <col min="7" max="7" width="14.57421875" style="1" customWidth="1"/>
    <col min="8" max="8" width="9.7109375" style="5" bestFit="1" customWidth="1"/>
    <col min="9" max="9" width="15.140625" style="11" customWidth="1"/>
    <col min="10" max="10" width="21.8515625" style="10" customWidth="1"/>
    <col min="11" max="11" width="16.57421875" style="3" customWidth="1"/>
    <col min="12" max="12" width="7.28125" style="3" customWidth="1"/>
    <col min="13" max="13" width="10.00390625" style="1" customWidth="1"/>
    <col min="14" max="14" width="16.57421875" style="2" customWidth="1"/>
  </cols>
  <sheetData>
    <row r="1" spans="1:14" s="28" customFormat="1" ht="33" thickBot="1" thickTop="1">
      <c r="A1" s="22"/>
      <c r="B1" s="23"/>
      <c r="C1" s="24"/>
      <c r="D1" s="24"/>
      <c r="E1" s="25"/>
      <c r="F1" s="94"/>
      <c r="G1" s="95"/>
      <c r="H1" s="95"/>
      <c r="I1" s="96"/>
      <c r="J1" s="26"/>
      <c r="K1" s="27"/>
      <c r="L1" s="27"/>
      <c r="M1" s="24"/>
      <c r="N1" s="25"/>
    </row>
    <row r="2" spans="1:14" s="9" customFormat="1" ht="13.5" thickTop="1">
      <c r="A2" s="29"/>
      <c r="B2" s="30"/>
      <c r="C2" s="7"/>
      <c r="D2" s="7"/>
      <c r="E2" s="7"/>
      <c r="F2" s="7"/>
      <c r="G2" s="7"/>
      <c r="H2" s="31"/>
      <c r="I2" s="32"/>
      <c r="J2" s="33"/>
      <c r="K2" s="6"/>
      <c r="L2" s="6"/>
      <c r="M2" s="7"/>
      <c r="N2" s="8"/>
    </row>
    <row r="3" spans="1:14" s="9" customFormat="1" ht="53.25" customHeight="1">
      <c r="A3" s="99" t="s">
        <v>16</v>
      </c>
      <c r="B3" s="100"/>
      <c r="C3" s="34"/>
      <c r="D3" s="34"/>
      <c r="E3" s="34"/>
      <c r="F3" s="35"/>
      <c r="G3" s="35"/>
      <c r="H3" s="36"/>
      <c r="I3" s="37"/>
      <c r="J3" s="38"/>
      <c r="K3" s="6"/>
      <c r="L3" s="6"/>
      <c r="M3" s="7"/>
      <c r="N3" s="8"/>
    </row>
    <row r="4" spans="1:14" s="9" customFormat="1" ht="21" thickBot="1">
      <c r="A4" s="36"/>
      <c r="B4" s="39"/>
      <c r="C4" s="35"/>
      <c r="D4" s="35"/>
      <c r="E4" s="35"/>
      <c r="F4" s="35"/>
      <c r="G4" s="35"/>
      <c r="H4" s="36"/>
      <c r="I4" s="37"/>
      <c r="J4" s="38"/>
      <c r="K4" s="6"/>
      <c r="L4" s="6"/>
      <c r="M4" s="7"/>
      <c r="N4" s="8"/>
    </row>
    <row r="5" spans="1:14" s="9" customFormat="1" ht="18.75" customHeight="1" thickBot="1" thickTop="1">
      <c r="A5" s="97" t="s">
        <v>5</v>
      </c>
      <c r="B5" s="98"/>
      <c r="C5" s="35"/>
      <c r="D5" s="77" t="s">
        <v>9</v>
      </c>
      <c r="E5" s="78"/>
      <c r="F5" s="78"/>
      <c r="G5" s="91">
        <v>42520.333333333336</v>
      </c>
      <c r="H5" s="91"/>
      <c r="I5" s="92"/>
      <c r="J5" s="38"/>
      <c r="K5" s="6"/>
      <c r="L5" s="6"/>
      <c r="M5" s="7"/>
      <c r="N5" s="8"/>
    </row>
    <row r="6" spans="1:14" s="9" customFormat="1" ht="21.75" customHeight="1" thickTop="1">
      <c r="A6" s="101" t="s">
        <v>17</v>
      </c>
      <c r="B6" s="102"/>
      <c r="C6" s="35"/>
      <c r="D6" s="79" t="s">
        <v>1</v>
      </c>
      <c r="E6" s="80"/>
      <c r="F6" s="80"/>
      <c r="G6" s="83"/>
      <c r="H6" s="84"/>
      <c r="I6" s="85"/>
      <c r="J6" s="38"/>
      <c r="K6" s="6"/>
      <c r="L6" s="6"/>
      <c r="M6" s="7"/>
      <c r="N6" s="8"/>
    </row>
    <row r="7" spans="1:14" s="9" customFormat="1" ht="22.5" customHeight="1" thickBot="1">
      <c r="A7" s="103"/>
      <c r="B7" s="104"/>
      <c r="C7" s="35"/>
      <c r="D7" s="81" t="s">
        <v>15</v>
      </c>
      <c r="E7" s="82"/>
      <c r="F7" s="82"/>
      <c r="G7" s="88" t="s">
        <v>35</v>
      </c>
      <c r="H7" s="89"/>
      <c r="I7" s="90"/>
      <c r="J7" s="38"/>
      <c r="K7" s="6"/>
      <c r="L7" s="6"/>
      <c r="M7" s="7"/>
      <c r="N7" s="8"/>
    </row>
    <row r="8" spans="1:14" s="9" customFormat="1" ht="21" thickTop="1">
      <c r="A8" s="103"/>
      <c r="B8" s="104"/>
      <c r="C8" s="40"/>
      <c r="D8" s="41"/>
      <c r="E8" s="40"/>
      <c r="F8" s="40"/>
      <c r="G8" s="40"/>
      <c r="H8" s="40"/>
      <c r="I8" s="37"/>
      <c r="J8" s="38"/>
      <c r="K8" s="42"/>
      <c r="L8" s="42"/>
      <c r="M8" s="42"/>
      <c r="N8" s="8"/>
    </row>
    <row r="9" spans="1:14" s="9" customFormat="1" ht="20.25">
      <c r="A9" s="103"/>
      <c r="B9" s="104"/>
      <c r="C9" s="40"/>
      <c r="D9" s="93" t="s">
        <v>11</v>
      </c>
      <c r="E9" s="80"/>
      <c r="F9" s="80"/>
      <c r="G9" s="43" t="s">
        <v>18</v>
      </c>
      <c r="H9" s="44"/>
      <c r="I9" s="45"/>
      <c r="J9" s="38"/>
      <c r="K9" s="42"/>
      <c r="L9" s="42"/>
      <c r="M9" s="42"/>
      <c r="N9" s="8"/>
    </row>
    <row r="10" spans="1:14" s="9" customFormat="1" ht="20.25">
      <c r="A10" s="103"/>
      <c r="B10" s="104"/>
      <c r="C10" s="40"/>
      <c r="D10" s="41"/>
      <c r="E10" s="40"/>
      <c r="F10" s="40"/>
      <c r="G10" s="40"/>
      <c r="H10" s="40"/>
      <c r="I10" s="37"/>
      <c r="J10" s="38"/>
      <c r="K10" s="42"/>
      <c r="L10" s="42"/>
      <c r="M10" s="42"/>
      <c r="N10" s="8"/>
    </row>
    <row r="11" spans="1:14" s="9" customFormat="1" ht="21" thickBot="1">
      <c r="A11" s="105"/>
      <c r="B11" s="106"/>
      <c r="C11" s="40"/>
      <c r="D11" s="41"/>
      <c r="E11" s="40"/>
      <c r="F11" s="40"/>
      <c r="G11" s="40"/>
      <c r="H11" s="40"/>
      <c r="I11" s="37"/>
      <c r="J11" s="38"/>
      <c r="K11" s="42"/>
      <c r="L11" s="42"/>
      <c r="M11" s="42"/>
      <c r="N11" s="8"/>
    </row>
    <row r="12" spans="1:14" s="9" customFormat="1" ht="21" thickTop="1">
      <c r="A12" s="46"/>
      <c r="B12" s="46"/>
      <c r="C12" s="40"/>
      <c r="D12" s="41"/>
      <c r="E12" s="40"/>
      <c r="F12" s="40"/>
      <c r="G12" s="40"/>
      <c r="H12" s="40"/>
      <c r="I12" s="37"/>
      <c r="J12" s="38"/>
      <c r="K12" s="42"/>
      <c r="L12" s="42"/>
      <c r="M12" s="42"/>
      <c r="N12" s="8"/>
    </row>
    <row r="13" spans="1:14" s="9" customFormat="1" ht="20.25">
      <c r="A13" s="47"/>
      <c r="B13" s="48"/>
      <c r="C13" s="35"/>
      <c r="D13" s="35"/>
      <c r="E13" s="35"/>
      <c r="F13" s="35"/>
      <c r="G13" s="35"/>
      <c r="H13" s="49"/>
      <c r="I13" s="50"/>
      <c r="J13" s="38"/>
      <c r="K13" s="6"/>
      <c r="L13" s="42"/>
      <c r="M13" s="42"/>
      <c r="N13" s="8"/>
    </row>
    <row r="14" spans="1:10" s="9" customFormat="1" ht="15" customHeight="1">
      <c r="A14" s="36"/>
      <c r="B14" s="40"/>
      <c r="C14" s="40"/>
      <c r="D14" s="86" t="s">
        <v>2</v>
      </c>
      <c r="E14" s="87"/>
      <c r="F14" s="40"/>
      <c r="G14" s="40"/>
      <c r="H14" s="40"/>
      <c r="I14" s="50"/>
      <c r="J14" s="51"/>
    </row>
    <row r="15" spans="1:14" s="55" customFormat="1" ht="38.25" customHeight="1">
      <c r="A15" s="12" t="s">
        <v>10</v>
      </c>
      <c r="B15" s="12" t="s">
        <v>0</v>
      </c>
      <c r="C15" s="13" t="s">
        <v>12</v>
      </c>
      <c r="D15" s="52" t="s">
        <v>4</v>
      </c>
      <c r="E15" s="52" t="s">
        <v>3</v>
      </c>
      <c r="F15" s="13" t="s">
        <v>13</v>
      </c>
      <c r="G15" s="75" t="s">
        <v>14</v>
      </c>
      <c r="H15" s="76"/>
      <c r="I15" s="14" t="s">
        <v>7</v>
      </c>
      <c r="J15" s="53" t="s">
        <v>6</v>
      </c>
      <c r="K15" s="42"/>
      <c r="L15" s="54"/>
      <c r="N15" s="56"/>
    </row>
    <row r="16" spans="1:14" s="9" customFormat="1" ht="20.25">
      <c r="A16" s="68">
        <v>42520</v>
      </c>
      <c r="B16" s="69" t="s">
        <v>37</v>
      </c>
      <c r="C16" s="58"/>
      <c r="D16" s="59">
        <v>0</v>
      </c>
      <c r="E16" s="59">
        <v>0</v>
      </c>
      <c r="F16" s="59"/>
      <c r="G16" s="60">
        <v>0.3333333333333333</v>
      </c>
      <c r="H16" s="18">
        <f>IF(I16=0,"",G16+I16)</f>
      </c>
      <c r="I16" s="61"/>
      <c r="J16" s="20"/>
      <c r="K16" s="62" t="s">
        <v>8</v>
      </c>
      <c r="L16" s="62"/>
      <c r="M16" s="7"/>
      <c r="N16" s="8"/>
    </row>
    <row r="17" spans="1:14" s="9" customFormat="1" ht="24.75" customHeight="1">
      <c r="A17" s="57">
        <f>IF(ISTEXT(G17),"",IF(DAY(G17)=DAY(G16),"",G17))</f>
      </c>
      <c r="B17" s="70" t="s">
        <v>38</v>
      </c>
      <c r="C17" s="63">
        <v>16</v>
      </c>
      <c r="D17" s="17">
        <v>2.5</v>
      </c>
      <c r="E17" s="64">
        <f>IF((D17)=0,"",D17+E16)</f>
        <v>2.5</v>
      </c>
      <c r="F17" s="15">
        <f aca="true" t="shared" si="0" ref="F17:F25">IF((D17=0),"",D17/C17/22)</f>
        <v>0.007102272727272727</v>
      </c>
      <c r="G17" s="16">
        <f>IF((D17=0),"",G16+I16+F17)</f>
        <v>0.340435606060606</v>
      </c>
      <c r="H17" s="18">
        <f>IF(I17=0,"",G17+I17)</f>
      </c>
      <c r="I17" s="19"/>
      <c r="J17" s="20" t="s">
        <v>19</v>
      </c>
      <c r="K17" s="6"/>
      <c r="L17" s="6"/>
      <c r="M17" s="7"/>
      <c r="N17" s="8"/>
    </row>
    <row r="18" spans="1:14" s="9" customFormat="1" ht="24.75" customHeight="1">
      <c r="A18" s="57"/>
      <c r="B18" s="70" t="s">
        <v>36</v>
      </c>
      <c r="C18" s="63">
        <v>16</v>
      </c>
      <c r="D18" s="17">
        <v>17.5</v>
      </c>
      <c r="E18" s="64">
        <f>IF((D18)=0,"",D18+E17)</f>
        <v>20</v>
      </c>
      <c r="F18" s="15">
        <f t="shared" si="0"/>
        <v>0.04971590909090909</v>
      </c>
      <c r="G18" s="16">
        <f>IF((D18=0),"",G17+I17+F18)</f>
        <v>0.39015151515151514</v>
      </c>
      <c r="H18" s="18"/>
      <c r="I18" s="19"/>
      <c r="J18" s="20"/>
      <c r="K18" s="6"/>
      <c r="L18" s="6"/>
      <c r="M18" s="7"/>
      <c r="N18" s="8"/>
    </row>
    <row r="19" spans="1:14" s="9" customFormat="1" ht="20.25">
      <c r="A19" s="57">
        <f>IF(ISTEXT(G19),"",IF(DAY(G19)=DAY(G17),"",G19))</f>
      </c>
      <c r="B19" s="71" t="s">
        <v>39</v>
      </c>
      <c r="C19" s="63">
        <v>16</v>
      </c>
      <c r="D19" s="17">
        <v>17.5</v>
      </c>
      <c r="E19" s="64">
        <f>IF((D19)=0,"",D19+E18)</f>
        <v>37.5</v>
      </c>
      <c r="F19" s="15">
        <f t="shared" si="0"/>
        <v>0.04971590909090909</v>
      </c>
      <c r="G19" s="16">
        <f>IF((D19=0),"",G18+I18+F19)</f>
        <v>0.4398674242424242</v>
      </c>
      <c r="H19" s="18">
        <f>IF(I19=0,"",G19+I19)</f>
        <v>0.4537563131313131</v>
      </c>
      <c r="I19" s="19">
        <v>0.013888888888888888</v>
      </c>
      <c r="J19" s="20" t="s">
        <v>44</v>
      </c>
      <c r="K19" s="6"/>
      <c r="L19" s="6"/>
      <c r="M19" s="7"/>
      <c r="N19" s="8"/>
    </row>
    <row r="20" spans="1:14" s="9" customFormat="1" ht="20.25">
      <c r="A20" s="57"/>
      <c r="B20" s="71" t="s">
        <v>40</v>
      </c>
      <c r="C20" s="63">
        <v>16</v>
      </c>
      <c r="D20" s="17">
        <v>0.5</v>
      </c>
      <c r="E20" s="64">
        <f>IF((D20)=0,"",D20+E19)</f>
        <v>38</v>
      </c>
      <c r="F20" s="15">
        <f t="shared" si="0"/>
        <v>0.0014204545454545455</v>
      </c>
      <c r="G20" s="16">
        <f>IF((D20=0),"",G19+I19+F20)</f>
        <v>0.4551767676767676</v>
      </c>
      <c r="H20" s="18"/>
      <c r="I20" s="19"/>
      <c r="J20" s="20" t="s">
        <v>45</v>
      </c>
      <c r="K20" s="6"/>
      <c r="L20" s="6"/>
      <c r="M20" s="7"/>
      <c r="N20" s="8"/>
    </row>
    <row r="21" spans="1:14" s="9" customFormat="1" ht="20.25">
      <c r="A21" s="57"/>
      <c r="B21" s="67" t="s">
        <v>20</v>
      </c>
      <c r="C21" s="63">
        <v>16</v>
      </c>
      <c r="D21" s="17">
        <v>26.5</v>
      </c>
      <c r="E21" s="64">
        <f>IF((D21)=0,"",D21+E20)</f>
        <v>64.5</v>
      </c>
      <c r="F21" s="15">
        <f t="shared" si="0"/>
        <v>0.07528409090909091</v>
      </c>
      <c r="G21" s="16">
        <f>IF((D21=0),"",G20+I20+F21)</f>
        <v>0.5304608585858586</v>
      </c>
      <c r="H21" s="18">
        <f>IF(I21=0,"",G21+I21)</f>
        <v>0.5721275252525252</v>
      </c>
      <c r="I21" s="19">
        <v>0.041666666666666664</v>
      </c>
      <c r="J21" s="20" t="s">
        <v>46</v>
      </c>
      <c r="K21" s="6"/>
      <c r="L21" s="6"/>
      <c r="M21" s="7"/>
      <c r="N21" s="8"/>
    </row>
    <row r="22" spans="1:14" s="9" customFormat="1" ht="20.25">
      <c r="A22" s="57"/>
      <c r="B22" s="67" t="s">
        <v>41</v>
      </c>
      <c r="C22" s="63">
        <v>16</v>
      </c>
      <c r="D22" s="17">
        <v>12.5</v>
      </c>
      <c r="E22" s="64">
        <f>IF((D22)=0,"",D22+E21)</f>
        <v>77</v>
      </c>
      <c r="F22" s="15">
        <f t="shared" si="0"/>
        <v>0.03551136363636364</v>
      </c>
      <c r="G22" s="16">
        <f>IF((D22=0),"",G21+I21+F22)</f>
        <v>0.6076388888888888</v>
      </c>
      <c r="H22" s="18"/>
      <c r="I22" s="19"/>
      <c r="J22" s="20" t="s">
        <v>47</v>
      </c>
      <c r="K22" s="6"/>
      <c r="L22" s="6"/>
      <c r="M22" s="7"/>
      <c r="N22" s="8"/>
    </row>
    <row r="23" spans="1:14" s="9" customFormat="1" ht="20.25">
      <c r="A23" s="57">
        <f>IF(ISTEXT(G23),"",IF(DAY(G23)=DAY(G21),"",G23))</f>
      </c>
      <c r="B23" s="72" t="s">
        <v>42</v>
      </c>
      <c r="C23" s="63">
        <v>16</v>
      </c>
      <c r="D23" s="17">
        <v>1</v>
      </c>
      <c r="E23" s="64">
        <f>IF((D23)=0,"",D23+E22)</f>
        <v>78</v>
      </c>
      <c r="F23" s="15">
        <f t="shared" si="0"/>
        <v>0.002840909090909091</v>
      </c>
      <c r="G23" s="16">
        <f>IF((D23=0),"",G21+I21+F23)</f>
        <v>0.5749684343434343</v>
      </c>
      <c r="H23" s="18">
        <f>IF(I23=0,"",G23+I23)</f>
      </c>
      <c r="I23" s="19"/>
      <c r="J23" s="20" t="s">
        <v>48</v>
      </c>
      <c r="K23" s="6"/>
      <c r="L23" s="6"/>
      <c r="M23" s="7"/>
      <c r="N23" s="8"/>
    </row>
    <row r="24" spans="1:14" s="9" customFormat="1" ht="20.25">
      <c r="A24" s="57">
        <f>IF(ISTEXT(G24),"",IF(DAY(G24)=DAY(G23),"",G24))</f>
      </c>
      <c r="B24" s="67" t="s">
        <v>21</v>
      </c>
      <c r="C24" s="63">
        <v>16</v>
      </c>
      <c r="D24" s="17">
        <v>8.5</v>
      </c>
      <c r="E24" s="65">
        <f aca="true" t="shared" si="1" ref="E24:E31">IF((D24)=0,"",D24+E23)</f>
        <v>86.5</v>
      </c>
      <c r="F24" s="15">
        <f t="shared" si="0"/>
        <v>0.024147727272727272</v>
      </c>
      <c r="G24" s="16">
        <f aca="true" t="shared" si="2" ref="G24:G31">IF((D24=0),"",G23+I23+F24)</f>
        <v>0.5991161616161615</v>
      </c>
      <c r="H24" s="18"/>
      <c r="I24" s="19"/>
      <c r="J24" s="20" t="s">
        <v>22</v>
      </c>
      <c r="K24" s="6"/>
      <c r="L24" s="6"/>
      <c r="M24" s="7"/>
      <c r="N24" s="8"/>
    </row>
    <row r="25" spans="1:14" s="9" customFormat="1" ht="20.25">
      <c r="A25" s="57"/>
      <c r="B25" s="67" t="s">
        <v>23</v>
      </c>
      <c r="C25" s="63">
        <v>16</v>
      </c>
      <c r="D25" s="17">
        <v>5</v>
      </c>
      <c r="E25" s="65">
        <f t="shared" si="1"/>
        <v>91.5</v>
      </c>
      <c r="F25" s="15">
        <f t="shared" si="0"/>
        <v>0.014204545454545454</v>
      </c>
      <c r="G25" s="16">
        <f t="shared" si="2"/>
        <v>0.613320707070707</v>
      </c>
      <c r="H25" s="18">
        <f>IF(I25=0,"",G25+I25)</f>
      </c>
      <c r="I25" s="19"/>
      <c r="J25" s="20" t="s">
        <v>24</v>
      </c>
      <c r="K25" s="6"/>
      <c r="L25" s="6"/>
      <c r="M25" s="7"/>
      <c r="N25" s="8"/>
    </row>
    <row r="26" spans="1:14" s="9" customFormat="1" ht="20.25">
      <c r="A26" s="57"/>
      <c r="B26" s="67" t="s">
        <v>25</v>
      </c>
      <c r="C26" s="66">
        <v>16</v>
      </c>
      <c r="D26" s="17">
        <v>5</v>
      </c>
      <c r="E26" s="65">
        <f t="shared" si="1"/>
        <v>96.5</v>
      </c>
      <c r="F26" s="15">
        <f aca="true" t="shared" si="3" ref="F26:F31">IF((D26=0),"",D26/C26/22)</f>
        <v>0.014204545454545454</v>
      </c>
      <c r="G26" s="16">
        <f t="shared" si="2"/>
        <v>0.6275252525252524</v>
      </c>
      <c r="H26" s="18" t="s">
        <v>43</v>
      </c>
      <c r="I26" s="19">
        <v>0.013888888888888888</v>
      </c>
      <c r="J26" s="20" t="s">
        <v>26</v>
      </c>
      <c r="K26" s="6"/>
      <c r="L26" s="6"/>
      <c r="M26" s="7"/>
      <c r="N26" s="8"/>
    </row>
    <row r="27" spans="1:14" s="9" customFormat="1" ht="20.25">
      <c r="A27" s="57"/>
      <c r="B27" s="67" t="s">
        <v>27</v>
      </c>
      <c r="C27" s="66">
        <v>16</v>
      </c>
      <c r="D27" s="17">
        <v>15.5</v>
      </c>
      <c r="E27" s="65">
        <f t="shared" si="1"/>
        <v>112</v>
      </c>
      <c r="F27" s="15">
        <f t="shared" si="3"/>
        <v>0.04403409090909091</v>
      </c>
      <c r="G27" s="16">
        <f t="shared" si="2"/>
        <v>0.6854482323232322</v>
      </c>
      <c r="H27" s="74"/>
      <c r="I27" s="19"/>
      <c r="J27" s="20" t="s">
        <v>28</v>
      </c>
      <c r="K27" s="6"/>
      <c r="L27" s="6"/>
      <c r="M27" s="7"/>
      <c r="N27" s="8"/>
    </row>
    <row r="28" spans="1:14" s="9" customFormat="1" ht="20.25">
      <c r="A28" s="57"/>
      <c r="B28" s="67" t="s">
        <v>29</v>
      </c>
      <c r="C28" s="66">
        <v>16</v>
      </c>
      <c r="D28" s="17">
        <v>10</v>
      </c>
      <c r="E28" s="65">
        <f t="shared" si="1"/>
        <v>122</v>
      </c>
      <c r="F28" s="15">
        <f t="shared" si="3"/>
        <v>0.028409090909090908</v>
      </c>
      <c r="G28" s="16">
        <f t="shared" si="2"/>
        <v>0.7138573232323231</v>
      </c>
      <c r="H28" s="18"/>
      <c r="I28" s="19"/>
      <c r="J28" s="20" t="s">
        <v>30</v>
      </c>
      <c r="K28" s="6"/>
      <c r="L28" s="6"/>
      <c r="M28" s="7"/>
      <c r="N28" s="8"/>
    </row>
    <row r="29" spans="1:14" s="9" customFormat="1" ht="20.25">
      <c r="A29" s="57"/>
      <c r="B29" s="67" t="s">
        <v>31</v>
      </c>
      <c r="C29" s="66">
        <v>16</v>
      </c>
      <c r="D29" s="17">
        <v>3.5</v>
      </c>
      <c r="E29" s="65">
        <f t="shared" si="1"/>
        <v>125.5</v>
      </c>
      <c r="F29" s="15">
        <f t="shared" si="3"/>
        <v>0.009943181818181818</v>
      </c>
      <c r="G29" s="16">
        <f t="shared" si="2"/>
        <v>0.7238005050505049</v>
      </c>
      <c r="H29" s="18"/>
      <c r="I29" s="19"/>
      <c r="J29" s="20" t="s">
        <v>32</v>
      </c>
      <c r="K29" s="6"/>
      <c r="L29" s="6"/>
      <c r="M29" s="7"/>
      <c r="N29" s="8"/>
    </row>
    <row r="30" spans="1:14" s="9" customFormat="1" ht="20.25">
      <c r="A30" s="57"/>
      <c r="B30" s="67" t="s">
        <v>33</v>
      </c>
      <c r="C30" s="66">
        <v>16</v>
      </c>
      <c r="D30" s="17">
        <v>6</v>
      </c>
      <c r="E30" s="65">
        <f t="shared" si="1"/>
        <v>131.5</v>
      </c>
      <c r="F30" s="15">
        <f t="shared" si="3"/>
        <v>0.017045454545454544</v>
      </c>
      <c r="G30" s="16">
        <f t="shared" si="2"/>
        <v>0.7408459595959594</v>
      </c>
      <c r="H30" s="18"/>
      <c r="I30" s="19"/>
      <c r="J30" s="20" t="s">
        <v>34</v>
      </c>
      <c r="K30" s="6"/>
      <c r="L30" s="6"/>
      <c r="M30" s="7"/>
      <c r="N30" s="8"/>
    </row>
    <row r="31" spans="1:14" s="9" customFormat="1" ht="60.75">
      <c r="A31" s="57"/>
      <c r="B31" s="73" t="s">
        <v>49</v>
      </c>
      <c r="C31" s="66">
        <v>16</v>
      </c>
      <c r="D31" s="17">
        <v>7.5</v>
      </c>
      <c r="E31" s="65">
        <f t="shared" si="1"/>
        <v>139</v>
      </c>
      <c r="F31" s="15">
        <f t="shared" si="3"/>
        <v>0.02130681818181818</v>
      </c>
      <c r="G31" s="16">
        <f t="shared" si="2"/>
        <v>0.7621527777777777</v>
      </c>
      <c r="H31" s="18"/>
      <c r="I31" s="19"/>
      <c r="J31" s="20" t="s">
        <v>50</v>
      </c>
      <c r="K31" s="6"/>
      <c r="L31" s="6"/>
      <c r="M31" s="7"/>
      <c r="N31" s="8"/>
    </row>
    <row r="32" spans="1:14" s="9" customFormat="1" ht="20.25">
      <c r="A32" s="57"/>
      <c r="B32" s="21"/>
      <c r="C32" s="66">
        <v>22</v>
      </c>
      <c r="D32" s="17"/>
      <c r="E32" s="65"/>
      <c r="F32" s="15"/>
      <c r="G32" s="16"/>
      <c r="H32" s="18"/>
      <c r="I32" s="19"/>
      <c r="J32" s="20"/>
      <c r="K32" s="6"/>
      <c r="L32" s="6"/>
      <c r="M32" s="7"/>
      <c r="N32" s="8"/>
    </row>
  </sheetData>
  <sheetProtection/>
  <mergeCells count="13">
    <mergeCell ref="F1:I1"/>
    <mergeCell ref="A5:B5"/>
    <mergeCell ref="A3:B3"/>
    <mergeCell ref="A6:B11"/>
    <mergeCell ref="G15:H15"/>
    <mergeCell ref="D5:F5"/>
    <mergeCell ref="D6:F6"/>
    <mergeCell ref="D7:F7"/>
    <mergeCell ref="G6:I6"/>
    <mergeCell ref="D14:E14"/>
    <mergeCell ref="G7:I7"/>
    <mergeCell ref="G5:I5"/>
    <mergeCell ref="D9:F9"/>
  </mergeCells>
  <printOptions/>
  <pageMargins left="0.1968503937007874" right="0.2362204724409449" top="0.4724409448818898" bottom="0.6692913385826772" header="0.35433070866141736" footer="0.5511811023622047"/>
  <pageSetup fitToHeight="5" fitToWidth="1" horizontalDpi="200" verticalDpi="2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des diagonalistes</dc:title>
  <dc:subject/>
  <dc:creator>Amicale des Diagonalistes de France</dc:creator>
  <cp:keywords/>
  <dc:description/>
  <cp:lastModifiedBy>Serge LEROY</cp:lastModifiedBy>
  <cp:lastPrinted>2008-04-14T14:24:16Z</cp:lastPrinted>
  <dcterms:created xsi:type="dcterms:W3CDTF">2003-01-22T11:12:33Z</dcterms:created>
  <dcterms:modified xsi:type="dcterms:W3CDTF">2015-05-08T10:20:56Z</dcterms:modified>
  <cp:category/>
  <cp:version/>
  <cp:contentType/>
  <cp:contentStatus/>
</cp:coreProperties>
</file>